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A5CBE534-EF4D-46FB-B7C1-841A50B9D090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推廣教育非學分預算科目編列表" sheetId="7" r:id="rId1"/>
  </sheets>
  <calcPr calcId="191029"/>
</workbook>
</file>

<file path=xl/calcChain.xml><?xml version="1.0" encoding="utf-8"?>
<calcChain xmlns="http://schemas.openxmlformats.org/spreadsheetml/2006/main">
  <c r="D14" i="7" l="1"/>
  <c r="F18" i="7" l="1"/>
  <c r="F17" i="7"/>
  <c r="F16" i="7"/>
  <c r="F15" i="7"/>
  <c r="F13" i="7"/>
  <c r="F12" i="7"/>
  <c r="F11" i="7"/>
  <c r="F10" i="7"/>
  <c r="F9" i="7"/>
  <c r="F5" i="7"/>
  <c r="F6" i="7" s="1"/>
  <c r="E19" i="7" s="1"/>
  <c r="E20" i="7" l="1"/>
  <c r="E8" i="7"/>
  <c r="F8" i="7" s="1"/>
  <c r="F20" i="7"/>
  <c r="F14" i="7" l="1"/>
  <c r="F19" i="7"/>
  <c r="F21" i="7" l="1"/>
  <c r="F22" i="7" s="1"/>
</calcChain>
</file>

<file path=xl/sharedStrings.xml><?xml version="1.0" encoding="utf-8"?>
<sst xmlns="http://schemas.openxmlformats.org/spreadsheetml/2006/main" count="48" uniqueCount="47">
  <si>
    <t>科目</t>
    <phoneticPr fontId="1" type="noConversion"/>
  </si>
  <si>
    <t>數量</t>
    <phoneticPr fontId="1" type="noConversion"/>
  </si>
  <si>
    <t>單價</t>
    <phoneticPr fontId="1" type="noConversion"/>
  </si>
  <si>
    <t>總數</t>
    <phoneticPr fontId="1" type="noConversion"/>
  </si>
  <si>
    <t>製表人：</t>
    <phoneticPr fontId="1" type="noConversion"/>
  </si>
  <si>
    <t>項目</t>
    <phoneticPr fontId="1" type="noConversion"/>
  </si>
  <si>
    <t>預計總支出</t>
    <phoneticPr fontId="1" type="noConversion"/>
  </si>
  <si>
    <t>人數</t>
    <phoneticPr fontId="1" type="noConversion"/>
  </si>
  <si>
    <t>備註</t>
    <phoneticPr fontId="1" type="noConversion"/>
  </si>
  <si>
    <t>預計總收入</t>
    <phoneticPr fontId="1" type="noConversion"/>
  </si>
  <si>
    <t>備註：</t>
    <phoneticPr fontId="1" type="noConversion"/>
  </si>
  <si>
    <t>每人費用</t>
    <phoneticPr fontId="1" type="noConversion"/>
  </si>
  <si>
    <t>材料費</t>
    <phoneticPr fontId="1" type="noConversion"/>
  </si>
  <si>
    <t>雜支</t>
    <phoneticPr fontId="1" type="noConversion"/>
  </si>
  <si>
    <t>場地費</t>
    <phoneticPr fontId="1" type="noConversion"/>
  </si>
  <si>
    <t>活動宣傳費</t>
    <phoneticPr fontId="1" type="noConversion"/>
  </si>
  <si>
    <t>教材費</t>
    <phoneticPr fontId="1" type="noConversion"/>
  </si>
  <si>
    <t>補充保費</t>
    <phoneticPr fontId="1" type="noConversion"/>
  </si>
  <si>
    <t>鐘
點
費</t>
    <phoneticPr fontId="1" type="noConversion"/>
  </si>
  <si>
    <t>工
作
費</t>
    <phoneticPr fontId="1" type="noConversion"/>
  </si>
  <si>
    <t>學科</t>
    <phoneticPr fontId="1" type="noConversion"/>
  </si>
  <si>
    <t>術科</t>
    <phoneticPr fontId="1" type="noConversion"/>
  </si>
  <si>
    <t>助教</t>
    <phoneticPr fontId="1" type="noConversion"/>
  </si>
  <si>
    <t>總計</t>
    <phoneticPr fontId="1" type="noConversion"/>
  </si>
  <si>
    <t>訓練費用總額之百分之五上限內支用(不含學術科鐘點費、助教鐘點費、工作費、勞保、勞退保費、行政管理費及補充保費)</t>
    <phoneticPr fontId="1" type="noConversion"/>
  </si>
  <si>
    <t>勞保、勞退費</t>
    <phoneticPr fontId="1" type="noConversion"/>
  </si>
  <si>
    <t>收
入</t>
    <phoneticPr fontId="1" type="noConversion"/>
  </si>
  <si>
    <t>支
出</t>
    <phoneticPr fontId="1" type="noConversion"/>
  </si>
  <si>
    <t>學費收入</t>
    <phoneticPr fontId="1" type="noConversion"/>
  </si>
  <si>
    <t>每班20人</t>
    <phoneticPr fontId="1" type="noConversion"/>
  </si>
  <si>
    <t>一、術科可安排助教協助授課，助教每小時不得超過500元。
二、、學科不可安排助教協助。
三、鐘點費給予依據，依勞動部勞動力發展署職業訓練課程鐘點費標準給予。</t>
    <phoneticPr fontId="1" type="noConversion"/>
  </si>
  <si>
    <t>工讀費</t>
    <phoneticPr fontId="1" type="noConversion"/>
  </si>
  <si>
    <t>依課程規劃編列，如講義印製、上課所需教材等等。</t>
    <phoneticPr fontId="1" type="noConversion"/>
  </si>
  <si>
    <t>有術科規劃可編列材料費，無術科不可編列，並依課程規劃編列。</t>
    <phoneticPr fontId="1" type="noConversion"/>
  </si>
  <si>
    <t>一、如校外場地，依對方租借金額編列。
二、如校內場地，依總務處場地使用辦法編列。</t>
    <phoneticPr fontId="1" type="noConversion"/>
  </si>
  <si>
    <t>一、如公部門委託案，依委託部門經費編列要點編列。
二、企業委託、自辦班等，以總收入10％編列支用。
三、本行政管理費為支應本校相關行政各項作業，非產學營運處收入。</t>
    <phoneticPr fontId="1" type="noConversion"/>
  </si>
  <si>
    <t>依實際需求編列，如招生宣傳文件、平面或電子媒體之廣告內容。</t>
    <phoneticPr fontId="1" type="noConversion"/>
  </si>
  <si>
    <t>亞洲大學產學合作推廣教育非學分班經費預算科目表</t>
    <phoneticPr fontId="1" type="noConversion"/>
  </si>
  <si>
    <t>主持人費編列以不超過總收入5％為原則</t>
    <phoneticPr fontId="1" type="noConversion"/>
  </si>
  <si>
    <t>以鐘點費、助教費、工讀費及計畫主持人費計算，依據衛生福利部最近一次公告之費率以內支用。</t>
    <phoneticPr fontId="1" type="noConversion"/>
  </si>
  <si>
    <t>計畫主持人費</t>
    <phoneticPr fontId="1" type="noConversion"/>
  </si>
  <si>
    <t>以日投保，並依照『亞洲大學勞健保及勞退試算表』之單位負擔金額填入</t>
    <phoneticPr fontId="1" type="noConversion"/>
  </si>
  <si>
    <t>行政管理費
（不須填寫，自動計算）</t>
    <phoneticPr fontId="1" type="noConversion"/>
  </si>
  <si>
    <t>一、學科講師鐘點給予標準(每小時)：教授：2000，副教授1900，助理教授：1800，講師：1700
二、術科講師鐘點給予標準（每小時）：不限職級，以每小時不超過2000元為主。
三、鐘點費給予依據，依勞動部勞動力發展署職業訓練課程鐘點費標準給予。</t>
    <phoneticPr fontId="1" type="noConversion"/>
  </si>
  <si>
    <t>上課日期：113年09月17日至113年12月24日止</t>
    <phoneticPr fontId="1" type="noConversion"/>
  </si>
  <si>
    <t>執行期間：113年8月1日至114年01月31日止</t>
    <phoneticPr fontId="1" type="noConversion"/>
  </si>
  <si>
    <t>工讀費，每小時不得超過190元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</si>
</sst>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新細明體"/>
      <family val="2"/>
      <scheme val="minor"/>
    </font>
    <font>
      <sz val="16"/>
      <color theme="1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theme="1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176" fontId="2" fillId="2" borderId="1" xfId="0" applyNumberFormat="1" applyFont="1" applyFill="1" applyBorder="1" applyAlignment="1">
      <alignment horizontal="right" vertical="center"/>
    </xf>
    <xf numFmtId="176" fontId="2" fillId="3" borderId="1" xfId="0" applyNumberFormat="1" applyFont="1" applyFill="1" applyBorder="1" applyAlignment="1">
      <alignment horizontal="right" vertical="center"/>
    </xf>
    <xf numFmtId="0" fontId="2" fillId="0" borderId="3" xfId="0" applyFont="1" applyBorder="1" applyAlignment="1">
      <alignment horizontal="left" vertical="center" wrapText="1"/>
    </xf>
    <xf numFmtId="176" fontId="2" fillId="0" borderId="0" xfId="0" applyNumberFormat="1" applyFont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26"/>
  <sheetViews>
    <sheetView tabSelected="1" zoomScaleNormal="100" workbookViewId="0">
      <selection activeCell="D15" sqref="D15"/>
    </sheetView>
  </sheetViews>
  <sheetFormatPr defaultColWidth="8.875" defaultRowHeight="19.5" x14ac:dyDescent="0.25"/>
  <cols>
    <col min="1" max="2" width="5.5" style="6" customWidth="1"/>
    <col min="3" max="3" width="18.375" style="6" bestFit="1" customWidth="1"/>
    <col min="4" max="4" width="12.5" style="6" bestFit="1" customWidth="1"/>
    <col min="5" max="5" width="11.875" style="6" bestFit="1" customWidth="1"/>
    <col min="6" max="6" width="13.625" style="6" customWidth="1"/>
    <col min="7" max="7" width="40.875" style="6" customWidth="1"/>
    <col min="8" max="16384" width="8.875" style="6"/>
  </cols>
  <sheetData>
    <row r="1" spans="1:7" ht="19.5" customHeight="1" x14ac:dyDescent="0.25">
      <c r="A1" s="37" t="s">
        <v>37</v>
      </c>
      <c r="B1" s="37"/>
      <c r="C1" s="37"/>
      <c r="D1" s="37"/>
      <c r="E1" s="37"/>
      <c r="F1" s="37"/>
      <c r="G1" s="37"/>
    </row>
    <row r="2" spans="1:7" ht="19.5" customHeight="1" x14ac:dyDescent="0.25">
      <c r="A2" s="37"/>
      <c r="B2" s="37"/>
      <c r="C2" s="37"/>
      <c r="D2" s="37"/>
      <c r="E2" s="37"/>
      <c r="F2" s="37"/>
      <c r="G2" s="37"/>
    </row>
    <row r="3" spans="1:7" ht="19.5" customHeight="1" x14ac:dyDescent="0.25">
      <c r="A3" s="38"/>
      <c r="B3" s="38"/>
      <c r="C3" s="38"/>
      <c r="D3" s="38"/>
      <c r="E3" s="38"/>
      <c r="F3" s="38"/>
      <c r="G3" s="38"/>
    </row>
    <row r="4" spans="1:7" ht="26.45" customHeight="1" x14ac:dyDescent="0.25">
      <c r="A4" s="33" t="s">
        <v>26</v>
      </c>
      <c r="B4" s="24" t="s">
        <v>5</v>
      </c>
      <c r="C4" s="24"/>
      <c r="D4" s="4" t="s">
        <v>11</v>
      </c>
      <c r="E4" s="4" t="s">
        <v>7</v>
      </c>
      <c r="F4" s="4" t="s">
        <v>3</v>
      </c>
      <c r="G4" s="4" t="s">
        <v>8</v>
      </c>
    </row>
    <row r="5" spans="1:7" ht="26.45" customHeight="1" x14ac:dyDescent="0.25">
      <c r="A5" s="34"/>
      <c r="B5" s="24" t="s">
        <v>28</v>
      </c>
      <c r="C5" s="24"/>
      <c r="D5" s="11"/>
      <c r="E5" s="4"/>
      <c r="F5" s="11">
        <f t="shared" ref="F5" si="0">+D5*E5</f>
        <v>0</v>
      </c>
      <c r="G5" s="14" t="s">
        <v>29</v>
      </c>
    </row>
    <row r="6" spans="1:7" ht="26.45" customHeight="1" x14ac:dyDescent="0.25">
      <c r="A6" s="39"/>
      <c r="B6" s="40" t="s">
        <v>9</v>
      </c>
      <c r="C6" s="41"/>
      <c r="D6" s="41"/>
      <c r="E6" s="42"/>
      <c r="F6" s="13">
        <f>SUM(F5:F5)</f>
        <v>0</v>
      </c>
      <c r="G6" s="7"/>
    </row>
    <row r="7" spans="1:7" ht="26.45" customHeight="1" x14ac:dyDescent="0.25">
      <c r="A7" s="23" t="s">
        <v>27</v>
      </c>
      <c r="B7" s="24" t="s">
        <v>0</v>
      </c>
      <c r="C7" s="24"/>
      <c r="D7" s="4" t="s">
        <v>1</v>
      </c>
      <c r="E7" s="4" t="s">
        <v>2</v>
      </c>
      <c r="F7" s="2" t="s">
        <v>23</v>
      </c>
      <c r="G7" s="4" t="s">
        <v>8</v>
      </c>
    </row>
    <row r="8" spans="1:7" ht="39" x14ac:dyDescent="0.25">
      <c r="A8" s="23"/>
      <c r="B8" s="35" t="s">
        <v>40</v>
      </c>
      <c r="C8" s="36"/>
      <c r="D8" s="22"/>
      <c r="E8" s="11">
        <f>+F6*0.05</f>
        <v>0</v>
      </c>
      <c r="F8" s="11">
        <f t="shared" ref="F8" si="1">+D8*E8</f>
        <v>0</v>
      </c>
      <c r="G8" s="8" t="s">
        <v>38</v>
      </c>
    </row>
    <row r="9" spans="1:7" ht="54.75" customHeight="1" x14ac:dyDescent="0.25">
      <c r="A9" s="24"/>
      <c r="B9" s="23" t="s">
        <v>18</v>
      </c>
      <c r="C9" s="1" t="s">
        <v>20</v>
      </c>
      <c r="D9" s="1"/>
      <c r="E9" s="11"/>
      <c r="F9" s="11">
        <f t="shared" ref="F9:F14" si="2">+D9*E9</f>
        <v>0</v>
      </c>
      <c r="G9" s="25" t="s">
        <v>43</v>
      </c>
    </row>
    <row r="10" spans="1:7" ht="64.5" customHeight="1" x14ac:dyDescent="0.25">
      <c r="A10" s="24"/>
      <c r="B10" s="24"/>
      <c r="C10" s="1" t="s">
        <v>21</v>
      </c>
      <c r="D10" s="1"/>
      <c r="E10" s="11"/>
      <c r="F10" s="11">
        <f t="shared" si="2"/>
        <v>0</v>
      </c>
      <c r="G10" s="26"/>
    </row>
    <row r="11" spans="1:7" ht="82.5" x14ac:dyDescent="0.25">
      <c r="A11" s="24"/>
      <c r="B11" s="24"/>
      <c r="C11" s="1" t="s">
        <v>22</v>
      </c>
      <c r="D11" s="1"/>
      <c r="E11" s="11"/>
      <c r="F11" s="11">
        <f t="shared" si="2"/>
        <v>0</v>
      </c>
      <c r="G11" s="21" t="s">
        <v>30</v>
      </c>
    </row>
    <row r="12" spans="1:7" ht="45.6" customHeight="1" x14ac:dyDescent="0.25">
      <c r="A12" s="24"/>
      <c r="B12" s="33" t="s">
        <v>19</v>
      </c>
      <c r="C12" s="1" t="s">
        <v>31</v>
      </c>
      <c r="D12" s="1"/>
      <c r="E12" s="11"/>
      <c r="F12" s="11">
        <f t="shared" si="2"/>
        <v>0</v>
      </c>
      <c r="G12" s="8" t="s">
        <v>46</v>
      </c>
    </row>
    <row r="13" spans="1:7" ht="39" x14ac:dyDescent="0.25">
      <c r="A13" s="24"/>
      <c r="B13" s="34"/>
      <c r="C13" s="1" t="s">
        <v>25</v>
      </c>
      <c r="D13" s="1"/>
      <c r="E13" s="11"/>
      <c r="F13" s="11">
        <f t="shared" si="2"/>
        <v>0</v>
      </c>
      <c r="G13" s="8" t="s">
        <v>41</v>
      </c>
    </row>
    <row r="14" spans="1:7" ht="63" customHeight="1" x14ac:dyDescent="0.25">
      <c r="A14" s="24"/>
      <c r="B14" s="28" t="s">
        <v>17</v>
      </c>
      <c r="C14" s="28"/>
      <c r="D14" s="11">
        <f>F9+F10+F11+F12++F8</f>
        <v>0</v>
      </c>
      <c r="E14" s="5">
        <v>2.1100000000000001E-2</v>
      </c>
      <c r="F14" s="11">
        <f t="shared" si="2"/>
        <v>0</v>
      </c>
      <c r="G14" s="8" t="s">
        <v>39</v>
      </c>
    </row>
    <row r="15" spans="1:7" ht="39" x14ac:dyDescent="0.25">
      <c r="A15" s="24"/>
      <c r="B15" s="28" t="s">
        <v>12</v>
      </c>
      <c r="C15" s="28"/>
      <c r="D15" s="16"/>
      <c r="E15" s="11"/>
      <c r="F15" s="11">
        <f t="shared" ref="F15:F19" si="3">+D15*E15</f>
        <v>0</v>
      </c>
      <c r="G15" s="8" t="s">
        <v>33</v>
      </c>
    </row>
    <row r="16" spans="1:7" ht="39" x14ac:dyDescent="0.25">
      <c r="A16" s="24"/>
      <c r="B16" s="28" t="s">
        <v>16</v>
      </c>
      <c r="C16" s="28"/>
      <c r="D16" s="1"/>
      <c r="E16" s="11"/>
      <c r="F16" s="11">
        <f t="shared" si="3"/>
        <v>0</v>
      </c>
      <c r="G16" s="8" t="s">
        <v>32</v>
      </c>
    </row>
    <row r="17" spans="1:7" ht="78" x14ac:dyDescent="0.25">
      <c r="A17" s="24"/>
      <c r="B17" s="29" t="s">
        <v>14</v>
      </c>
      <c r="C17" s="29"/>
      <c r="D17" s="1"/>
      <c r="E17" s="11"/>
      <c r="F17" s="11">
        <f t="shared" si="3"/>
        <v>0</v>
      </c>
      <c r="G17" s="8" t="s">
        <v>34</v>
      </c>
    </row>
    <row r="18" spans="1:7" ht="45.6" customHeight="1" x14ac:dyDescent="0.25">
      <c r="A18" s="24"/>
      <c r="B18" s="28" t="s">
        <v>15</v>
      </c>
      <c r="C18" s="28"/>
      <c r="D18" s="1"/>
      <c r="E18" s="11"/>
      <c r="F18" s="11">
        <f t="shared" si="3"/>
        <v>0</v>
      </c>
      <c r="G18" s="8" t="s">
        <v>36</v>
      </c>
    </row>
    <row r="19" spans="1:7" ht="117" x14ac:dyDescent="0.25">
      <c r="A19" s="24"/>
      <c r="B19" s="30" t="s">
        <v>42</v>
      </c>
      <c r="C19" s="31"/>
      <c r="D19" s="19">
        <v>1</v>
      </c>
      <c r="E19" s="17">
        <f>+F6*0.1</f>
        <v>0</v>
      </c>
      <c r="F19" s="17">
        <f t="shared" si="3"/>
        <v>0</v>
      </c>
      <c r="G19" s="18" t="s">
        <v>35</v>
      </c>
    </row>
    <row r="20" spans="1:7" ht="78" x14ac:dyDescent="0.25">
      <c r="A20" s="24"/>
      <c r="B20" s="32" t="s">
        <v>13</v>
      </c>
      <c r="C20" s="28"/>
      <c r="D20" s="20"/>
      <c r="E20" s="11">
        <f>+(F15+F16+F17+F18)*0.05</f>
        <v>0</v>
      </c>
      <c r="F20" s="11">
        <f t="shared" ref="F20" si="4">+D20*E20</f>
        <v>0</v>
      </c>
      <c r="G20" s="8" t="s">
        <v>24</v>
      </c>
    </row>
    <row r="21" spans="1:7" ht="25.9" customHeight="1" x14ac:dyDescent="0.25">
      <c r="A21" s="24"/>
      <c r="B21" s="27" t="s">
        <v>6</v>
      </c>
      <c r="C21" s="27"/>
      <c r="D21" s="27"/>
      <c r="E21" s="27"/>
      <c r="F21" s="12">
        <f>SUM(F8:F20)</f>
        <v>0</v>
      </c>
      <c r="G21" s="9"/>
    </row>
    <row r="22" spans="1:7" x14ac:dyDescent="0.25">
      <c r="B22" s="6" t="s">
        <v>4</v>
      </c>
      <c r="F22" s="15">
        <f>+F6-F21</f>
        <v>0</v>
      </c>
    </row>
    <row r="25" spans="1:7" x14ac:dyDescent="0.3">
      <c r="B25" s="10" t="s">
        <v>10</v>
      </c>
      <c r="C25" s="3" t="s">
        <v>44</v>
      </c>
    </row>
    <row r="26" spans="1:7" x14ac:dyDescent="0.3">
      <c r="C26" s="3" t="s">
        <v>45</v>
      </c>
    </row>
  </sheetData>
  <mergeCells count="19">
    <mergeCell ref="A1:G3"/>
    <mergeCell ref="A4:A6"/>
    <mergeCell ref="B4:C4"/>
    <mergeCell ref="B5:C5"/>
    <mergeCell ref="B6:E6"/>
    <mergeCell ref="A7:A21"/>
    <mergeCell ref="B7:C7"/>
    <mergeCell ref="B9:B11"/>
    <mergeCell ref="G9:G10"/>
    <mergeCell ref="B21:E21"/>
    <mergeCell ref="B14:C14"/>
    <mergeCell ref="B15:C15"/>
    <mergeCell ref="B16:C16"/>
    <mergeCell ref="B17:C17"/>
    <mergeCell ref="B18:C18"/>
    <mergeCell ref="B19:C19"/>
    <mergeCell ref="B20:C20"/>
    <mergeCell ref="B12:B13"/>
    <mergeCell ref="B8:C8"/>
  </mergeCells>
  <phoneticPr fontId="1" type="noConversion"/>
  <pageMargins left="0.39370078740157483" right="0.39370078740157483" top="0.39370078740157483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推廣教育非學分預算科目編列表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2025-05-29T06:21:47Z</dcterms:modified>
</cp:coreProperties>
</file>